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oardo.serata\Desktop\ID 2888 PET\3. Pubblicazione\0.PDF\"/>
    </mc:Choice>
  </mc:AlternateContent>
  <xr:revisionPtr revIDLastSave="0" documentId="13_ncr:1_{6F69ED83-4446-46CA-9608-63F7151F794D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1">'GARANZIE CONVENZIONE-AQ'!$A$1:$F$32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3" l="1"/>
  <c r="D32" i="13"/>
  <c r="E10" i="13"/>
  <c r="E6" i="13" l="1"/>
  <c r="E8" i="13" l="1"/>
  <c r="D12" i="13" s="1"/>
  <c r="E28" i="13" l="1"/>
  <c r="D30" i="13"/>
  <c r="E30" i="13" s="1"/>
  <c r="D29" i="13"/>
  <c r="E29" i="13" s="1"/>
  <c r="D24" i="13"/>
  <c r="D25" i="13" s="1"/>
  <c r="D31" i="13" l="1"/>
</calcChain>
</file>

<file path=xl/sharedStrings.xml><?xml version="1.0" encoding="utf-8"?>
<sst xmlns="http://schemas.openxmlformats.org/spreadsheetml/2006/main" count="44" uniqueCount="40">
  <si>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</si>
  <si>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</si>
  <si>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</si>
  <si>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</si>
  <si>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</si>
  <si>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</si>
  <si>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</si>
  <si>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</si>
  <si>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</si>
  <si>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</si>
  <si>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</si>
  <si>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</si>
  <si>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</si>
  <si>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</si>
  <si>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</si>
  <si>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</si>
  <si>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</si>
  <si>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</si>
  <si>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</si>
  <si>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</si>
  <si>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</si>
  <si>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</si>
  <si>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</si>
  <si>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</si>
  <si>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</si>
  <si>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</si>
  <si>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</si>
  <si>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</si>
  <si>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</si>
  <si>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</si>
  <si>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</si>
  <si>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</si>
  <si>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</si>
  <si>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</si>
  <si>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</si>
  <si>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C.1 Possesso della certificazione ISO 13485 in corso di validità</t>
  </si>
  <si>
    <t>C.2 Possesso della certificazione ISO 14001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</si>
  <si>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par.10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</si>
  <si>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</si>
  <si>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par.22.2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</si>
</sst>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5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9" fontId="2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6" fontId="21" fillId="0" borderId="2" xfId="0" applyNumberFormat="1" applyFont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9" fontId="2" fillId="0" borderId="6" xfId="1" applyFont="1" applyBorder="1" applyAlignment="1">
      <alignment horizontal="center" vertical="center"/>
    </xf>
    <xf numFmtId="9" fontId="2" fillId="0" borderId="7" xfId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4:D21"/>
  <sheetViews>
    <sheetView tabSelected="1" zoomScaleNormal="100" workbookViewId="0"/>
  </sheetViews>
  <sheetFormatPr defaultRowHeight="14.5" x14ac:dyDescent="0.35"/>
  <cols>
    <col min="3" max="3" width="20.26953125" customWidth="1"/>
    <col min="4" max="4" width="86" customWidth="1"/>
  </cols>
  <sheetData>
    <row r="4" spans="3:4" s="22" customFormat="1" ht="31.5" customHeight="1" x14ac:dyDescent="0.35">
      <c r="C4" s="28" t="s">
        <v>23</v>
      </c>
      <c r="D4" s="28"/>
    </row>
    <row r="5" spans="3:4" s="22" customFormat="1" ht="31.5" customHeight="1" x14ac:dyDescent="0.35">
      <c r="C5" s="28" t="s">
        <v>24</v>
      </c>
      <c r="D5" s="28"/>
    </row>
    <row r="6" spans="3:4" s="22" customFormat="1" ht="31.5" customHeight="1" x14ac:dyDescent="0.35">
      <c r="C6" s="28" t="s">
        <v>25</v>
      </c>
      <c r="D6" s="28"/>
    </row>
    <row r="7" spans="3:4" x14ac:dyDescent="0.35">
      <c r="C7" s="29"/>
      <c r="D7" s="29"/>
    </row>
    <row r="8" spans="3:4" x14ac:dyDescent="0.35">
      <c r="C8" s="28" t="s">
        <v>26</v>
      </c>
      <c r="D8" s="28"/>
    </row>
    <row r="9" spans="3:4" ht="34.5" customHeight="1" x14ac:dyDescent="0.35">
      <c r="C9" s="19" t="s">
        <v>27</v>
      </c>
      <c r="D9" s="18" t="s">
        <v>33</v>
      </c>
    </row>
    <row r="10" spans="3:4" ht="34.5" customHeight="1" x14ac:dyDescent="0.35">
      <c r="C10" s="20" t="s">
        <v>28</v>
      </c>
      <c r="D10" s="18" t="s">
        <v>29</v>
      </c>
    </row>
    <row r="11" spans="3:4" ht="34.5" customHeight="1" x14ac:dyDescent="0.35">
      <c r="C11" s="21" t="s">
        <v>30</v>
      </c>
      <c r="D11" s="18" t="s">
        <v>31</v>
      </c>
    </row>
    <row r="12" spans="3:4" x14ac:dyDescent="0.35">
      <c r="C12" s="18"/>
      <c r="D12" s="18"/>
    </row>
    <row r="13" spans="3:4" x14ac:dyDescent="0.35">
      <c r="C13" s="17"/>
    </row>
    <row r="14" spans="3:4" x14ac:dyDescent="0.35">
      <c r="C14" s="17"/>
    </row>
    <row r="15" spans="3:4" x14ac:dyDescent="0.35">
      <c r="C15" s="17"/>
    </row>
    <row r="16" spans="3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2"/>
  <sheetViews>
    <sheetView zoomScaleNormal="100" zoomScaleSheetLayoutView="50" workbookViewId="0"/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7" t="s">
        <v>16</v>
      </c>
      <c r="C3" s="47"/>
      <c r="D3" s="47"/>
      <c r="E3" s="47"/>
      <c r="F3" s="1"/>
    </row>
    <row r="4" spans="1:13" ht="28.5" customHeight="1" x14ac:dyDescent="0.35">
      <c r="B4" s="31" t="s">
        <v>17</v>
      </c>
      <c r="C4" s="32"/>
      <c r="D4" s="32"/>
      <c r="E4" s="33"/>
      <c r="F4" s="1"/>
    </row>
    <row r="5" spans="1:13" ht="26" x14ac:dyDescent="0.3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35">
      <c r="A6" s="63"/>
      <c r="B6" s="7" t="s">
        <v>8</v>
      </c>
      <c r="C6" s="3">
        <v>0.3</v>
      </c>
      <c r="D6" s="5" t="s">
        <v>32</v>
      </c>
      <c r="E6" s="64">
        <f>IF(D7="s",C7,IF(D6="s",C6,0))</f>
        <v>0</v>
      </c>
      <c r="F6" s="1"/>
    </row>
    <row r="7" spans="1:13" ht="26" x14ac:dyDescent="0.35">
      <c r="A7" s="63"/>
      <c r="B7" s="7" t="s">
        <v>9</v>
      </c>
      <c r="C7" s="3">
        <v>0.5</v>
      </c>
      <c r="D7" s="5" t="s">
        <v>32</v>
      </c>
      <c r="E7" s="65"/>
      <c r="F7" s="1"/>
    </row>
    <row r="8" spans="1:13" ht="39" x14ac:dyDescent="0.35">
      <c r="B8" s="7" t="s">
        <v>34</v>
      </c>
      <c r="C8" s="3">
        <v>0.1</v>
      </c>
      <c r="D8" s="5" t="s">
        <v>32</v>
      </c>
      <c r="E8" s="8">
        <f>IF(D8="s",C8,0)</f>
        <v>0</v>
      </c>
      <c r="F8" s="23"/>
      <c r="G8" s="24"/>
      <c r="H8" s="25"/>
      <c r="I8" s="25"/>
      <c r="J8" s="25"/>
      <c r="K8" s="25"/>
      <c r="L8" s="25"/>
    </row>
    <row r="9" spans="1:13" x14ac:dyDescent="0.35">
      <c r="B9" s="11" t="s">
        <v>10</v>
      </c>
      <c r="C9" s="12"/>
      <c r="D9" s="13"/>
      <c r="E9" s="14"/>
      <c r="F9" s="57"/>
      <c r="G9" s="58"/>
      <c r="H9" s="58"/>
      <c r="I9" s="58"/>
      <c r="J9" s="58"/>
      <c r="K9" s="58"/>
      <c r="L9" s="58"/>
      <c r="M9" s="58"/>
    </row>
    <row r="10" spans="1:13" ht="40.5" customHeight="1" x14ac:dyDescent="0.35">
      <c r="A10" s="9"/>
      <c r="B10" s="7" t="s">
        <v>35</v>
      </c>
      <c r="C10" s="26">
        <v>0.15</v>
      </c>
      <c r="D10" s="5" t="s">
        <v>32</v>
      </c>
      <c r="E10" s="66">
        <f>IF(AND(D10="s",D11="s"),(C10+C11),IF(AND(D10="s",D11="n"),C10,IF(AND(D10="n",D11="s"),C11,0)))</f>
        <v>0</v>
      </c>
      <c r="F10" s="57"/>
      <c r="G10" s="58"/>
      <c r="H10" s="58"/>
      <c r="I10" s="58"/>
      <c r="J10" s="58"/>
      <c r="K10" s="58"/>
      <c r="L10" s="58"/>
      <c r="M10" s="58"/>
    </row>
    <row r="11" spans="1:13" ht="40.5" customHeight="1" x14ac:dyDescent="0.35">
      <c r="A11" s="27"/>
      <c r="B11" s="7" t="s">
        <v>36</v>
      </c>
      <c r="C11" s="26">
        <v>0.05</v>
      </c>
      <c r="D11" s="5" t="s">
        <v>32</v>
      </c>
      <c r="E11" s="67"/>
      <c r="F11" s="57"/>
      <c r="G11" s="58"/>
      <c r="H11" s="58"/>
      <c r="I11" s="58"/>
      <c r="J11" s="58"/>
      <c r="K11" s="58"/>
      <c r="L11" s="58"/>
      <c r="M11" s="58"/>
    </row>
    <row r="12" spans="1:13" ht="43.5" customHeight="1" x14ac:dyDescent="0.35">
      <c r="B12" s="68" t="s">
        <v>7</v>
      </c>
      <c r="C12" s="69"/>
      <c r="D12" s="70">
        <f>IFERROR(1-(1-E6)*(1-E8)*(1-E10),1-(1-E6)*(1-E10))</f>
        <v>0</v>
      </c>
      <c r="E12" s="70"/>
      <c r="F12" s="57"/>
      <c r="G12" s="58"/>
      <c r="H12" s="58"/>
      <c r="I12" s="58"/>
      <c r="J12" s="58"/>
      <c r="K12" s="58"/>
      <c r="L12" s="58"/>
      <c r="M12" s="58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47" t="s">
        <v>11</v>
      </c>
      <c r="C15" s="47"/>
      <c r="D15" s="47"/>
      <c r="E15" s="47"/>
    </row>
    <row r="16" spans="1:13" ht="60.75" customHeight="1" x14ac:dyDescent="0.35">
      <c r="B16" s="59" t="s">
        <v>37</v>
      </c>
      <c r="C16" s="60"/>
      <c r="D16" s="52">
        <v>1000000</v>
      </c>
      <c r="E16" s="53"/>
      <c r="F16" s="4"/>
    </row>
    <row r="17" spans="2:6" x14ac:dyDescent="0.35">
      <c r="B17" s="61" t="s">
        <v>12</v>
      </c>
      <c r="C17" s="62"/>
      <c r="D17" s="30">
        <f>ROUND((1-D12)*$D16,0)</f>
        <v>1000000</v>
      </c>
      <c r="E17" s="30"/>
    </row>
    <row r="20" spans="2:6" ht="31.5" customHeight="1" x14ac:dyDescent="0.35">
      <c r="B20" s="47" t="s">
        <v>18</v>
      </c>
      <c r="C20" s="48"/>
      <c r="D20" s="48"/>
      <c r="E20" s="49"/>
      <c r="F20" s="15"/>
    </row>
    <row r="21" spans="2:6" ht="61.5" customHeight="1" x14ac:dyDescent="0.35">
      <c r="B21" s="50" t="s">
        <v>38</v>
      </c>
      <c r="C21" s="51"/>
      <c r="D21" s="52">
        <v>1000000</v>
      </c>
      <c r="E21" s="53"/>
      <c r="F21" s="4"/>
    </row>
    <row r="22" spans="2:6" ht="20.25" customHeight="1" x14ac:dyDescent="0.35">
      <c r="B22" s="54" t="s">
        <v>19</v>
      </c>
      <c r="C22" s="55"/>
      <c r="D22" s="55"/>
      <c r="E22" s="56"/>
    </row>
    <row r="23" spans="2:6" x14ac:dyDescent="0.35">
      <c r="B23" s="39" t="s">
        <v>2</v>
      </c>
      <c r="C23" s="40"/>
      <c r="D23" s="45">
        <v>1.4999999999999999E-2</v>
      </c>
      <c r="E23" s="46"/>
      <c r="F23" s="4"/>
    </row>
    <row r="24" spans="2:6" ht="30" customHeight="1" x14ac:dyDescent="0.35">
      <c r="B24" s="41" t="s">
        <v>14</v>
      </c>
      <c r="C24" s="42"/>
      <c r="D24" s="43">
        <f>D23*D$21</f>
        <v>15000</v>
      </c>
      <c r="E24" s="44"/>
    </row>
    <row r="25" spans="2:6" x14ac:dyDescent="0.35">
      <c r="B25" s="38" t="s">
        <v>3</v>
      </c>
      <c r="C25" s="38"/>
      <c r="D25" s="30">
        <f>ROUND((1-D12)*$D24,0)</f>
        <v>15000</v>
      </c>
      <c r="E25" s="30"/>
    </row>
    <row r="26" spans="2:6" ht="36.75" customHeight="1" x14ac:dyDescent="0.35">
      <c r="B26" s="34" t="s">
        <v>20</v>
      </c>
      <c r="C26" s="34"/>
      <c r="D26" s="34"/>
      <c r="E26" s="34"/>
    </row>
    <row r="27" spans="2:6" ht="48.75" customHeight="1" x14ac:dyDescent="0.35">
      <c r="B27" s="35" t="s">
        <v>39</v>
      </c>
      <c r="C27" s="35"/>
      <c r="D27" s="6">
        <v>0.24</v>
      </c>
      <c r="E27" s="16"/>
      <c r="F27" s="4"/>
    </row>
    <row r="28" spans="2:6" ht="29.25" customHeight="1" x14ac:dyDescent="0.35">
      <c r="B28" s="35" t="s">
        <v>13</v>
      </c>
      <c r="C28" s="35"/>
      <c r="D28" s="26">
        <v>0.05</v>
      </c>
      <c r="E28" s="2">
        <f>D28*D$21</f>
        <v>50000</v>
      </c>
      <c r="F28" s="4"/>
    </row>
    <row r="29" spans="2:6" ht="29.25" customHeight="1" x14ac:dyDescent="0.35">
      <c r="B29" s="35" t="s">
        <v>21</v>
      </c>
      <c r="C29" s="35"/>
      <c r="D29" s="8">
        <f>IF(D27&gt;10%,MIN(D27-10%,10%),0%)</f>
        <v>0.1</v>
      </c>
      <c r="E29" s="2">
        <f>D29*D$21</f>
        <v>100000</v>
      </c>
    </row>
    <row r="30" spans="2:6" ht="29.25" customHeight="1" x14ac:dyDescent="0.35">
      <c r="B30" s="35" t="s">
        <v>22</v>
      </c>
      <c r="C30" s="35"/>
      <c r="D30" s="8">
        <f>IF(D27&gt;20%,2*(D27-20%),0%)</f>
        <v>7.999999999999996E-2</v>
      </c>
      <c r="E30" s="2">
        <f>D30*D$21</f>
        <v>79999.999999999956</v>
      </c>
    </row>
    <row r="31" spans="2:6" ht="29.25" customHeight="1" x14ac:dyDescent="0.35">
      <c r="B31" s="36" t="s">
        <v>15</v>
      </c>
      <c r="C31" s="36"/>
      <c r="D31" s="37">
        <f>SUM(E28:E30)</f>
        <v>229999.99999999994</v>
      </c>
      <c r="E31" s="37"/>
    </row>
    <row r="32" spans="2:6" ht="30" customHeight="1" x14ac:dyDescent="0.35">
      <c r="B32" s="38" t="s">
        <v>5</v>
      </c>
      <c r="C32" s="38"/>
      <c r="D32" s="30">
        <f>ROUND((1-D12)*$D31,0)</f>
        <v>230000</v>
      </c>
      <c r="E32" s="30"/>
    </row>
  </sheetData>
  <mergeCells count="32">
    <mergeCell ref="B3:E3"/>
    <mergeCell ref="A6:A7"/>
    <mergeCell ref="E6:E7"/>
    <mergeCell ref="E10:E11"/>
    <mergeCell ref="B12:C12"/>
    <mergeCell ref="D12:E12"/>
    <mergeCell ref="B20:E20"/>
    <mergeCell ref="B21:C21"/>
    <mergeCell ref="D21:E21"/>
    <mergeCell ref="B22:E22"/>
    <mergeCell ref="F9:M12"/>
    <mergeCell ref="B15:E15"/>
    <mergeCell ref="B16:C16"/>
    <mergeCell ref="D16:E16"/>
    <mergeCell ref="B17:C17"/>
    <mergeCell ref="D17:E17"/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D25:E25"/>
    <mergeCell ref="D24:E24"/>
    <mergeCell ref="D23:E23"/>
  </mergeCells>
  <dataValidations count="1">
    <dataValidation type="list" allowBlank="1" showInputMessage="1" showErrorMessage="1" sqref="D6:D11" xr:uid="{00000000-0002-0000-0300-000000000000}">
      <formula1>"s,n"</formula1>
    </dataValidation>
  </dataValidations>
  <pageMargins left="0.7" right="0.7" top="0.75" bottom="0.75" header="0.3" footer="0.3"/>
  <pageSetup paperSize="9" scale="82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8E5A2E5E2EDA48BA89EB57D79F84A5" ma:contentTypeVersion="3" ma:contentTypeDescription="Creare un nuovo documento." ma:contentTypeScope="" ma:versionID="cc98a6bf14e859469564a16bc2698f62">
  <xsd:schema xmlns:xsd="http://www.w3.org/2001/XMLSchema" xmlns:xs="http://www.w3.org/2001/XMLSchema" xmlns:p="http://schemas.microsoft.com/office/2006/metadata/properties" xmlns:ns2="2064bc2e-ccc4-406b-81e3-139edcacfdce" targetNamespace="http://schemas.microsoft.com/office/2006/metadata/properties" ma:root="true" ma:fieldsID="78b668fc606fb78b545178ae03dd10ef" ns2:_="">
    <xsd:import namespace="2064bc2e-ccc4-406b-81e3-139edcacf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64bc2e-ccc4-406b-81e3-139edcacfd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8F5C09-CDF4-4EE7-9BC8-15A849A6915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19193E-808B-4A55-9CCA-334323FECC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EEB9CF-BD65-4333-9521-D53A50778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64bc2e-ccc4-406b-81e3-139edcacfd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'GARANZIE CONVENZIONE-AQ'!Area_stampa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Serata Edoardo</cp:lastModifiedBy>
  <cp:lastPrinted>2025-11-05T16:02:03Z</cp:lastPrinted>
  <dcterms:created xsi:type="dcterms:W3CDTF">2016-02-02T10:53:31Z</dcterms:created>
  <dcterms:modified xsi:type="dcterms:W3CDTF">2025-11-05T16:17:16Z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0x010100318E5A2E5E2EDA48BA89EB57D79F84A5</vt:lpwstr>
  </property>
</Properties>
</file>